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<sst xmlns="http://schemas.openxmlformats.org/spreadsheetml/2006/main" count="74" uniqueCount="65">
  <si>
    <t>School</t>
  </si>
  <si>
    <t>App Deadline</t>
  </si>
  <si>
    <t>Application portal</t>
  </si>
  <si>
    <t>Any other odd deadline (letters, GRE score etc)</t>
  </si>
  <si>
    <t>Program Start</t>
  </si>
  <si>
    <t>ML focused?</t>
  </si>
  <si>
    <t>GRE?</t>
  </si>
  <si>
    <t>GRE Code</t>
  </si>
  <si>
    <t>GRE stats</t>
  </si>
  <si>
    <t>GPA avg</t>
  </si>
  <si>
    <t>Letters</t>
  </si>
  <si>
    <t>Other requirements</t>
  </si>
  <si>
    <t># Credits</t>
  </si>
  <si>
    <t># Courses</t>
  </si>
  <si>
    <t>Tuition Yearly Cost</t>
  </si>
  <si>
    <t>Est. Time</t>
  </si>
  <si>
    <t>Total Cost</t>
  </si>
  <si>
    <t>App Fee</t>
  </si>
  <si>
    <t>Notes</t>
  </si>
  <si>
    <t>No</t>
  </si>
  <si>
    <t>3.0 or higher, doesn't say avg</t>
  </si>
  <si>
    <t>Career objective and background essay 2000 word, 4000 word statement of purpose (goals), resume, pdf of passport</t>
  </si>
  <si>
    <t>3 credits per Semester, 3 semesters a year, ~3.5 years</t>
  </si>
  <si>
    <t>8k</t>
  </si>
  <si>
    <t>??</t>
  </si>
  <si>
    <t>3 semesters: Fall - 16 weeks, Spring 16 weeks, Summer 12 weeks</t>
  </si>
  <si>
    <t>Other</t>
  </si>
  <si>
    <t>Yes</t>
  </si>
  <si>
    <t>83% quantitative 4.5 analytical 60% verbal</t>
  </si>
  <si>
    <t>1 page personal statement, Resume</t>
  </si>
  <si>
    <t>8 normal + 8 1 credit colloquia</t>
  </si>
  <si>
    <t>5 credits a quarter, 8 quarters total, 3 quarters a year = 2 2/3 years</t>
  </si>
  <si>
    <t>40k</t>
  </si>
  <si>
    <t>3 quarters - Autumn (Sept), Winter (Jan), Spring (Late March) No classes in Summer. One 4 credit PMP course plus a 1 credit colloquium course per quarter. So 5 per quarter for 8 quarters</t>
  </si>
  <si>
    <t>Highly recommend one month prior</t>
  </si>
  <si>
    <t>Recommended</t>
  </si>
  <si>
    <t>Optional</t>
  </si>
  <si>
    <t>1-2 page statement of purpose, resume</t>
  </si>
  <si>
    <t xml:space="preserve">670 per credit hour, 4 credits per semester, 3 semesters a year = 8k </t>
  </si>
  <si>
    <t>4 credits per semester, 3 semesters per year, ~2 2/3 years</t>
  </si>
  <si>
    <t>22k</t>
  </si>
  <si>
    <t>UT Austin</t>
  </si>
  <si>
    <t>Quant, verbal 80%</t>
  </si>
  <si>
    <t>3.0 or higher</t>
  </si>
  <si>
    <t>3, email</t>
  </si>
  <si>
    <t>2 page statement of purpose, resume</t>
  </si>
  <si>
    <t>$333 per hour, 3 hours per semester, 3 semesters per year = 3k</t>
  </si>
  <si>
    <t>~3 years</t>
  </si>
  <si>
    <t>10k</t>
  </si>
  <si>
    <t>Early action August 12</t>
  </si>
  <si>
    <t>Final October 7. GRE deadline October 1</t>
  </si>
  <si>
    <t>Well above 3.0</t>
  </si>
  <si>
    <t>Statement of purpose, Resume</t>
  </si>
  <si>
    <t>16,500 per semester, 2 semesters per year, ~33k</t>
  </si>
  <si>
    <t>20 months</t>
  </si>
  <si>
    <t>$75k</t>
  </si>
  <si>
    <t>2 courses per semester for 20 month goal. 1 course per semester for no more than 32 months</t>
  </si>
  <si>
    <t>Fall 2020</t>
  </si>
  <si>
    <t>Resume</t>
  </si>
  <si>
    <t>Opens Oct 1, Ends Dec 1st</t>
  </si>
  <si>
    <t>Fall 2021</t>
  </si>
  <si>
    <t>Foundations requirement</t>
  </si>
  <si>
    <t>~4 years</t>
  </si>
  <si>
    <t>58.5k</t>
  </si>
  <si>
    <t>Courses are 3-5 credits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</si>
</sst>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d"/>
    <numFmt numFmtId="165" formatCode="mmmm yyyy"/>
    <numFmt numFmtId="166" formatCode="&quot;$&quot;#,##0"/>
    <numFmt numFmtId="167" formatCode="m-d"/>
    <numFmt numFmtId="168" formatCode="mmm yyyy"/>
  </numFmts>
  <fonts count="21">
    <font>
      <sz val="10.0"/>
      <color rgb="FF000000"/>
      <name val="Arial"/>
      <scheme val="minor"/>
    </font>
    <font>
      <b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color theme="1"/>
      <name val="Arial"/>
      <scheme val="minor"/>
    </font>
    <font>
      <u/>
      <color rgb="FF1155CC"/>
    </font>
    <font>
      <u/>
      <color rgb="FF1155CC"/>
    </font>
    <font>
      <u/>
      <color rgb="FF0000FF"/>
    </font>
    <font>
      <color rgb="FF000000"/>
      <name val="Arial"/>
      <scheme val="minor"/>
    </font>
    <font>
      <u/>
      <color rgb="FF1155CC"/>
    </font>
    <font>
      <u/>
      <color rgb="FF1155CC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strike/>
      <u/>
      <color theme="1"/>
      <name val="Arial"/>
      <scheme val="minor"/>
    </font>
    <font>
      <strike/>
      <u/>
      <color rgb="FFFF0000"/>
      <name val="Arial"/>
      <scheme val="minor"/>
    </font>
    <font>
      <strike/>
      <u/>
      <color theme="1"/>
      <name val="Arial"/>
      <scheme val="minor"/>
    </font>
    <font>
      <strike/>
      <u/>
      <color rgb="FF0000FF"/>
    </font>
    <font>
      <strike/>
      <u/>
      <color theme="1"/>
      <name val="Arial"/>
      <scheme val="minor"/>
    </font>
    <font>
      <strike/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left" readingOrder="0" shrinkToFit="0" wrapText="1"/>
    </xf>
    <xf borderId="0" fillId="0" fontId="1" numFmtId="0" xfId="0" applyFont="1"/>
    <xf borderId="0" fillId="0" fontId="2" numFmtId="0" xfId="0" applyAlignment="1" applyFont="1">
      <alignment readingOrder="0" shrinkToFit="0" wrapText="1"/>
    </xf>
    <xf borderId="0" fillId="0" fontId="3" numFmtId="164" xfId="0" applyAlignment="1" applyFont="1" applyNumberFormat="1">
      <alignment horizontal="left" readingOrder="0" shrinkToFit="0" wrapText="1"/>
    </xf>
    <xf borderId="0" fillId="0" fontId="4" numFmtId="0" xfId="0" applyAlignment="1" applyFont="1">
      <alignment horizontal="left" readingOrder="0" shrinkToFit="0" wrapText="1"/>
    </xf>
    <xf borderId="0" fillId="0" fontId="5" numFmtId="0" xfId="0" applyAlignment="1" applyFont="1">
      <alignment horizontal="left" readingOrder="0" shrinkToFit="0" wrapText="1"/>
    </xf>
    <xf borderId="0" fillId="0" fontId="5" numFmtId="165" xfId="0" applyAlignment="1" applyFont="1" applyNumberFormat="1">
      <alignment horizontal="left" readingOrder="0" shrinkToFit="0" wrapText="1"/>
    </xf>
    <xf borderId="0" fillId="0" fontId="6" numFmtId="0" xfId="0" applyAlignment="1" applyFont="1">
      <alignment readingOrder="0"/>
    </xf>
    <xf borderId="0" fillId="0" fontId="7" numFmtId="164" xfId="0" applyAlignment="1" applyFont="1" applyNumberFormat="1">
      <alignment horizontal="left" readingOrder="0" shrinkToFit="0" wrapText="1"/>
    </xf>
    <xf borderId="0" fillId="0" fontId="8" numFmtId="166" xfId="0" applyAlignment="1" applyFont="1" applyNumberFormat="1">
      <alignment horizontal="left" readingOrder="0" shrinkToFit="0" wrapText="1"/>
    </xf>
    <xf borderId="0" fillId="0" fontId="5" numFmtId="167" xfId="0" applyAlignment="1" applyFont="1" applyNumberFormat="1">
      <alignment horizontal="left" readingOrder="0" shrinkToFit="0" wrapText="1"/>
    </xf>
    <xf borderId="0" fillId="0" fontId="5" numFmtId="166" xfId="0" applyAlignment="1" applyFont="1" applyNumberFormat="1">
      <alignment horizontal="left" readingOrder="0" shrinkToFit="0" wrapText="1"/>
    </xf>
    <xf borderId="0" fillId="0" fontId="9" numFmtId="0" xfId="0" applyAlignment="1" applyFont="1">
      <alignment horizontal="left" readingOrder="0" shrinkToFit="0" wrapText="1"/>
    </xf>
    <xf borderId="0" fillId="0" fontId="5" numFmtId="168" xfId="0" applyAlignment="1" applyFont="1" applyNumberFormat="1">
      <alignment horizontal="left" readingOrder="0" shrinkToFit="0" wrapText="1"/>
    </xf>
    <xf borderId="0" fillId="0" fontId="5" numFmtId="0" xfId="0" applyAlignment="1" applyFont="1">
      <alignment horizontal="left" shrinkToFit="0" wrapText="1"/>
    </xf>
    <xf borderId="0" fillId="0" fontId="10" numFmtId="0" xfId="0" applyAlignment="1" applyFont="1">
      <alignment readingOrder="0" shrinkToFit="0" wrapText="1"/>
    </xf>
    <xf borderId="0" fillId="0" fontId="11" numFmtId="0" xfId="0" applyAlignment="1" applyFont="1">
      <alignment horizontal="left" readingOrder="0" shrinkToFit="0" wrapText="1"/>
    </xf>
    <xf borderId="0" fillId="0" fontId="12" numFmtId="0" xfId="0" applyAlignment="1" applyFont="1">
      <alignment readingOrder="0" shrinkToFit="0" wrapText="1"/>
    </xf>
    <xf borderId="0" fillId="0" fontId="13" numFmtId="0" xfId="0" applyAlignment="1" applyFont="1">
      <alignment horizontal="left" readingOrder="0" shrinkToFit="0" wrapText="1"/>
    </xf>
    <xf borderId="0" fillId="0" fontId="14" numFmtId="165" xfId="0" applyAlignment="1" applyFont="1" applyNumberFormat="1">
      <alignment horizontal="left" readingOrder="0" shrinkToFit="0" wrapText="1"/>
    </xf>
    <xf borderId="0" fillId="0" fontId="15" numFmtId="0" xfId="0" applyAlignment="1" applyFont="1">
      <alignment horizontal="left" shrinkToFit="0" wrapText="1"/>
    </xf>
    <xf borderId="0" fillId="0" fontId="16" numFmtId="0" xfId="0" applyAlignment="1" applyFont="1">
      <alignment horizontal="left" readingOrder="0" shrinkToFit="0" wrapText="1"/>
    </xf>
    <xf borderId="0" fillId="0" fontId="17" numFmtId="166" xfId="0" applyAlignment="1" applyFont="1" applyNumberFormat="1">
      <alignment horizontal="left" readingOrder="0" shrinkToFit="0" wrapText="1"/>
    </xf>
    <xf borderId="0" fillId="0" fontId="18" numFmtId="0" xfId="0" applyAlignment="1" applyFont="1">
      <alignment readingOrder="0" shrinkToFit="0" wrapText="1"/>
    </xf>
    <xf borderId="0" fillId="0" fontId="19" numFmtId="164" xfId="0" applyAlignment="1" applyFont="1" applyNumberFormat="1">
      <alignment horizontal="left" readingOrder="0" shrinkToFit="0" wrapText="1"/>
    </xf>
    <xf borderId="0" fillId="0" fontId="20" numFmtId="0" xfId="0" applyAlignment="1" applyFont="1">
      <alignment horizontal="left" readingOrder="0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assport.gatech.edu/home" TargetMode="External"/><Relationship Id="rId2" Type="http://schemas.openxmlformats.org/officeDocument/2006/relationships/hyperlink" Target="https://www.cs.washington.edu/academics/pmp/admissions" TargetMode="External"/><Relationship Id="rId3" Type="http://schemas.openxmlformats.org/officeDocument/2006/relationships/hyperlink" Target="https://cs.illinois.edu/admissions/graduate/application-deadlines" TargetMode="External"/><Relationship Id="rId4" Type="http://schemas.openxmlformats.org/officeDocument/2006/relationships/hyperlink" Target="https://ms-datascience.utexas.edu/" TargetMode="External"/><Relationship Id="rId5" Type="http://schemas.openxmlformats.org/officeDocument/2006/relationships/hyperlink" Target="https://ms-datascience.utexas.edu/admissions" TargetMode="External"/><Relationship Id="rId6" Type="http://schemas.openxmlformats.org/officeDocument/2006/relationships/hyperlink" Target="https://ms-datascience.utexas.edu/courses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1.0"/>
    <col customWidth="1" min="2" max="2" width="21.13"/>
    <col customWidth="1" min="4" max="4" width="21.13"/>
    <col customWidth="1" min="5" max="5" width="22.75"/>
    <col customWidth="1" min="9" max="9" width="14.25"/>
    <col customWidth="1" min="12" max="12" width="25.88"/>
    <col customWidth="1" min="15" max="15" width="20.63"/>
    <col customWidth="1" min="16" max="16" width="22.0"/>
    <col customWidth="1" min="19" max="19" width="49.88"/>
  </cols>
  <sheetData>
    <row r="1" ht="37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/>
      <c r="U1" s="3"/>
      <c r="V1" s="3"/>
    </row>
    <row r="2" ht="37.5" customHeight="1">
      <c r="A2" s="4" t="str">
        <f>HYPERLINK("http://www.omscs.gatech.edu/","Georgia Tech")</f>
        <v>Georgia Tech</v>
      </c>
      <c r="B2" s="5" t="str">
        <f>HYPERLINK("https://www.omscs.gatech.edu/program-info/application-deadlines-process-requirements","July 1")</f>
        <v>July 1</v>
      </c>
      <c r="C2" s="6" t="str">
        <f>HYPERLINK("https://www.applyweb.com/gatechg/index.ftl","Here")</f>
        <v>Here</v>
      </c>
      <c r="D2" s="7" t="s">
        <v>19</v>
      </c>
      <c r="E2" s="8">
        <v>44197.0</v>
      </c>
      <c r="F2" s="6" t="str">
        <f>HYPERLINK("http://www.omscs.gatech.edu/program-info/specializations","Yes")</f>
        <v>Yes</v>
      </c>
      <c r="G2" s="7" t="s">
        <v>19</v>
      </c>
      <c r="H2" s="7"/>
      <c r="I2" s="7" t="s">
        <v>19</v>
      </c>
      <c r="J2" s="7" t="s">
        <v>20</v>
      </c>
      <c r="K2" s="7">
        <v>3.0</v>
      </c>
      <c r="L2" s="7" t="s">
        <v>21</v>
      </c>
      <c r="M2" s="7">
        <v>30.0</v>
      </c>
      <c r="N2" s="7">
        <v>10.0</v>
      </c>
      <c r="O2" s="6" t="str">
        <f>HYPERLINK("http://www.bursar.gatech.edu/student/tuition/fy20_omscs.pdf","840 per semester, 3 semesters per year, ~2.5k")</f>
        <v>840 per semester, 3 semesters per year, ~2.5k</v>
      </c>
      <c r="P2" s="7" t="s">
        <v>22</v>
      </c>
      <c r="Q2" s="7" t="s">
        <v>23</v>
      </c>
      <c r="R2" s="7" t="s">
        <v>24</v>
      </c>
      <c r="S2" s="7" t="s">
        <v>25</v>
      </c>
      <c r="T2" s="9" t="s">
        <v>26</v>
      </c>
    </row>
    <row r="3" ht="37.5" customHeight="1">
      <c r="A3" s="4" t="str">
        <f>HYPERLINK("https://www.cs.washington.edu/academics/pmp","UW")</f>
        <v>UW</v>
      </c>
      <c r="B3" s="10">
        <v>44136.0</v>
      </c>
      <c r="C3" s="11" t="str">
        <f>HYPERLINK("https://webapps.grad.uw.edu/applForAdmiss/login.aspx","Here")</f>
        <v>Here</v>
      </c>
      <c r="D3" s="7" t="s">
        <v>19</v>
      </c>
      <c r="E3" s="8">
        <v>44197.0</v>
      </c>
      <c r="F3" s="6" t="str">
        <f>HYPERLINK("https://www.cs.washington.edu/academics/pmp/course-info","Sort of")</f>
        <v>Sort of</v>
      </c>
      <c r="G3" s="7" t="s">
        <v>27</v>
      </c>
      <c r="H3" s="7">
        <v>4854.0</v>
      </c>
      <c r="I3" s="7" t="s">
        <v>28</v>
      </c>
      <c r="J3" s="7">
        <v>3.5</v>
      </c>
      <c r="K3" s="12">
        <v>43864.0</v>
      </c>
      <c r="L3" s="7" t="s">
        <v>29</v>
      </c>
      <c r="M3" s="7">
        <v>40.0</v>
      </c>
      <c r="N3" s="7" t="s">
        <v>30</v>
      </c>
      <c r="O3" s="6" t="str">
        <f>HYPERLINK("https://www.cs.washington.edu/academics/pmp/overview/tuition","5k a quarter, 3 quarters a year = 15k a year")</f>
        <v>5k a quarter, 3 quarters a year = 15k a year</v>
      </c>
      <c r="P3" s="7" t="s">
        <v>31</v>
      </c>
      <c r="Q3" s="7" t="s">
        <v>32</v>
      </c>
      <c r="R3" s="13">
        <v>85.0</v>
      </c>
      <c r="S3" s="7" t="s">
        <v>33</v>
      </c>
    </row>
    <row r="4" ht="37.5" customHeight="1">
      <c r="A4" s="4" t="str">
        <f>HYPERLINK("https://cs.illinois.edu/academics/graduate/professional-master-computer-science/online-master-computer-science-data-science","Illinois")</f>
        <v>Illinois</v>
      </c>
      <c r="B4" s="10">
        <v>44119.0</v>
      </c>
      <c r="C4" s="6" t="str">
        <f>HYPERLINK("https://choose.illinois.edu/account/login?r=https%3a%2f%2fchoose.illinois.edu%2fapply%2f","Here")</f>
        <v>Here</v>
      </c>
      <c r="D4" s="14" t="s">
        <v>34</v>
      </c>
      <c r="E4" s="15">
        <v>44197.0</v>
      </c>
      <c r="F4" s="7" t="s">
        <v>27</v>
      </c>
      <c r="G4" s="7" t="s">
        <v>35</v>
      </c>
      <c r="H4" s="7"/>
      <c r="I4" s="7"/>
      <c r="J4" s="7">
        <v>3.2</v>
      </c>
      <c r="K4" s="7" t="s">
        <v>36</v>
      </c>
      <c r="L4" s="7" t="s">
        <v>37</v>
      </c>
      <c r="M4" s="7">
        <v>32.0</v>
      </c>
      <c r="N4" s="7">
        <v>8.0</v>
      </c>
      <c r="O4" s="7" t="s">
        <v>38</v>
      </c>
      <c r="P4" s="7" t="s">
        <v>39</v>
      </c>
      <c r="Q4" s="13" t="s">
        <v>40</v>
      </c>
      <c r="R4" s="13">
        <v>70.0</v>
      </c>
      <c r="S4" s="16"/>
    </row>
    <row r="5" ht="37.5" customHeight="1">
      <c r="A5" s="17" t="s">
        <v>41</v>
      </c>
      <c r="B5" s="10">
        <v>44089.0</v>
      </c>
      <c r="C5" s="6" t="str">
        <f>HYPERLINK("https://www.applytexas.org/adappc/gen/c_start.WBX","Here")</f>
        <v>Here</v>
      </c>
      <c r="D5" s="16"/>
      <c r="E5" s="15">
        <v>44197.0</v>
      </c>
      <c r="F5" s="18" t="s">
        <v>27</v>
      </c>
      <c r="G5" s="7" t="s">
        <v>27</v>
      </c>
      <c r="H5" s="7"/>
      <c r="I5" s="7" t="s">
        <v>42</v>
      </c>
      <c r="J5" s="7" t="s">
        <v>43</v>
      </c>
      <c r="K5" s="7" t="s">
        <v>44</v>
      </c>
      <c r="L5" s="7" t="s">
        <v>45</v>
      </c>
      <c r="M5" s="7">
        <v>30.0</v>
      </c>
      <c r="N5" s="7">
        <v>10.0</v>
      </c>
      <c r="O5" s="7" t="s">
        <v>46</v>
      </c>
      <c r="P5" s="7" t="s">
        <v>47</v>
      </c>
      <c r="Q5" s="7" t="s">
        <v>48</v>
      </c>
      <c r="R5" s="13">
        <v>65.0</v>
      </c>
      <c r="S5" s="16"/>
    </row>
    <row r="6" ht="37.5" customHeight="1">
      <c r="A6" s="19"/>
      <c r="B6" s="20"/>
      <c r="C6" s="20"/>
      <c r="D6" s="20"/>
      <c r="E6" s="21"/>
      <c r="F6" s="22"/>
      <c r="G6" s="20"/>
      <c r="H6" s="20"/>
      <c r="I6" s="22"/>
      <c r="J6" s="20"/>
      <c r="K6" s="20"/>
      <c r="L6" s="20"/>
      <c r="M6" s="20"/>
      <c r="N6" s="20"/>
      <c r="O6" s="23"/>
      <c r="P6" s="20"/>
      <c r="Q6" s="20"/>
      <c r="R6" s="24"/>
      <c r="S6" s="20"/>
    </row>
    <row r="7" ht="37.5" customHeight="1">
      <c r="A7" s="25" t="str">
        <f>HYPERLINK("https://datascience.berkeley.edu/","Berekely")</f>
        <v>Berekely</v>
      </c>
      <c r="B7" s="20" t="s">
        <v>49</v>
      </c>
      <c r="C7" s="20"/>
      <c r="D7" s="20" t="s">
        <v>50</v>
      </c>
      <c r="E7" s="21">
        <v>44197.0</v>
      </c>
      <c r="F7" s="22"/>
      <c r="G7" s="20" t="s">
        <v>36</v>
      </c>
      <c r="H7" s="20"/>
      <c r="I7" s="22"/>
      <c r="J7" s="20" t="s">
        <v>51</v>
      </c>
      <c r="K7" s="20">
        <v>2.0</v>
      </c>
      <c r="L7" s="20" t="s">
        <v>52</v>
      </c>
      <c r="M7" s="20">
        <v>27.0</v>
      </c>
      <c r="N7" s="20">
        <v>9.0</v>
      </c>
      <c r="O7" s="23" t="s">
        <v>53</v>
      </c>
      <c r="P7" s="20" t="s">
        <v>54</v>
      </c>
      <c r="Q7" s="20" t="s">
        <v>55</v>
      </c>
      <c r="R7" s="24">
        <v>120.0</v>
      </c>
      <c r="S7" s="20" t="s">
        <v>56</v>
      </c>
    </row>
    <row r="8" ht="37.5" customHeight="1">
      <c r="A8" s="25" t="str">
        <f>HYPERLINK("https://engineering.purdue.edu/online/programs/masters-degrees/interdisciplinary-engineering","Purdue")</f>
        <v>Purdue</v>
      </c>
      <c r="B8" s="26">
        <v>44013.0</v>
      </c>
      <c r="C8" s="22"/>
      <c r="D8" s="22"/>
      <c r="E8" s="20" t="s">
        <v>57</v>
      </c>
      <c r="F8" s="23" t="s">
        <v>19</v>
      </c>
      <c r="G8" s="22"/>
      <c r="H8" s="22"/>
      <c r="I8" s="22"/>
      <c r="J8" s="22"/>
      <c r="K8" s="20">
        <v>3.0</v>
      </c>
      <c r="L8" s="20" t="s">
        <v>58</v>
      </c>
      <c r="M8" s="20">
        <v>30.0</v>
      </c>
      <c r="N8" s="22"/>
      <c r="O8" s="22"/>
      <c r="P8" s="22"/>
      <c r="Q8" s="22"/>
      <c r="R8" s="22"/>
      <c r="S8" s="22"/>
    </row>
    <row r="9" ht="37.5" customHeight="1">
      <c r="A9" s="25" t="str">
        <f>HYPERLINK("https://online.stanford.edu/programs/computer-science-ms-degree","Stanford - CS")</f>
        <v>Stanford - CS</v>
      </c>
      <c r="B9" s="23" t="s">
        <v>59</v>
      </c>
      <c r="C9" s="22"/>
      <c r="D9" s="22"/>
      <c r="E9" s="20" t="s">
        <v>60</v>
      </c>
      <c r="F9" s="27" t="str">
        <f>HYPERLINK("https://cs.stanford.edu/sites/default/files/psguide1617.pdf","Yes")</f>
        <v>Yes</v>
      </c>
      <c r="G9" s="20" t="s">
        <v>27</v>
      </c>
      <c r="H9" s="20"/>
      <c r="I9" s="22"/>
      <c r="J9" s="22"/>
      <c r="K9" s="22"/>
      <c r="L9" s="20" t="s">
        <v>61</v>
      </c>
      <c r="M9" s="20">
        <v>45.0</v>
      </c>
      <c r="N9" s="22"/>
      <c r="O9" s="27" t="str">
        <f>HYPERLINK("https://online.stanford.edu/graduate-education-tuition-admission","$1300 per credit, 4 credits a semester, 3 semesters per year = $15,600")</f>
        <v>$1300 per credit, 4 credits a semester, 3 semesters per year = $15,600</v>
      </c>
      <c r="P9" s="20" t="s">
        <v>62</v>
      </c>
      <c r="Q9" s="20" t="s">
        <v>63</v>
      </c>
      <c r="R9" s="22"/>
      <c r="S9" s="20" t="s">
        <v>64</v>
      </c>
    </row>
    <row r="10" ht="35.25" customHeight="1">
      <c r="A10" s="2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ht="35.25" customHeight="1">
      <c r="A11" s="4" t="str">
        <f>HYPERLINK("https://benefits.microsoft.ehr.com/us/en/worklife/college/tuition/pages/default.aspx","Reimbursement - 10k per calendar year")</f>
        <v>Reimbursement - 10k per calendar year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  <row r="853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</row>
    <row r="854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</row>
    <row r="855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</row>
    <row r="856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</row>
    <row r="857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</row>
    <row r="858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</row>
    <row r="859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</row>
    <row r="860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</row>
    <row r="861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</row>
    <row r="862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</row>
    <row r="863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</row>
    <row r="864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</row>
    <row r="865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</row>
    <row r="866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</row>
    <row r="867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</row>
    <row r="868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</row>
    <row r="869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</row>
    <row r="870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</row>
    <row r="871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</row>
    <row r="872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</row>
    <row r="873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</row>
    <row r="874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</row>
    <row r="875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</row>
    <row r="876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</row>
    <row r="877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</row>
    <row r="878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</row>
    <row r="879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</row>
    <row r="880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</row>
    <row r="881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</row>
    <row r="882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</row>
    <row r="883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</row>
    <row r="884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</row>
    <row r="885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</row>
    <row r="886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</row>
    <row r="887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</row>
    <row r="888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</row>
    <row r="889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</row>
    <row r="890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</row>
    <row r="891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</row>
    <row r="892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</row>
    <row r="893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</row>
    <row r="894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</row>
    <row r="895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</row>
    <row r="896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</row>
    <row r="897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</row>
    <row r="898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</row>
    <row r="899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</row>
    <row r="900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</row>
    <row r="901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</row>
    <row r="902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</row>
    <row r="903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</row>
    <row r="904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</row>
    <row r="905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</row>
    <row r="906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</row>
    <row r="907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</row>
    <row r="908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</row>
    <row r="909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</row>
    <row r="910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</row>
    <row r="911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</row>
    <row r="912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</row>
    <row r="913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</row>
    <row r="914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</row>
    <row r="915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</row>
    <row r="916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</row>
    <row r="917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</row>
    <row r="918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</row>
    <row r="919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</row>
    <row r="920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</row>
    <row r="921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</row>
    <row r="922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</row>
    <row r="923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</row>
    <row r="924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</row>
    <row r="925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</row>
    <row r="926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</row>
    <row r="927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</row>
    <row r="928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</row>
    <row r="929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</row>
    <row r="930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</row>
    <row r="931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</row>
    <row r="932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</row>
    <row r="933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</row>
    <row r="934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</row>
    <row r="935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</row>
    <row r="936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</row>
    <row r="937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</row>
    <row r="938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</row>
    <row r="939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</row>
    <row r="940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</row>
    <row r="941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</row>
    <row r="942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</row>
    <row r="943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</row>
    <row r="944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</row>
    <row r="945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</row>
    <row r="946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</row>
    <row r="947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</row>
    <row r="948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</row>
    <row r="949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</row>
    <row r="950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</row>
    <row r="951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</row>
    <row r="952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</row>
    <row r="953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</row>
    <row r="954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</row>
    <row r="955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</row>
    <row r="956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</row>
    <row r="957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</row>
    <row r="958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</row>
    <row r="959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</row>
    <row r="960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</row>
    <row r="961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</row>
    <row r="962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</row>
    <row r="963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</row>
    <row r="964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</row>
    <row r="965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</row>
    <row r="966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</row>
    <row r="967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</row>
    <row r="968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</row>
    <row r="969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</row>
    <row r="970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</row>
    <row r="971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</row>
    <row r="972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</row>
    <row r="973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</row>
    <row r="974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</row>
    <row r="975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</row>
    <row r="976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</row>
    <row r="977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</row>
    <row r="978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</row>
    <row r="979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</row>
    <row r="980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</row>
    <row r="981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</row>
    <row r="982"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</row>
    <row r="983"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</row>
    <row r="984"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</row>
    <row r="985"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</row>
    <row r="986"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</row>
    <row r="987"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</row>
    <row r="988"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</row>
    <row r="989"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</row>
    <row r="990"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</row>
    <row r="991"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</row>
    <row r="992"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</row>
    <row r="993"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</row>
    <row r="994"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</row>
    <row r="995"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</row>
    <row r="996"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</row>
    <row r="997"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</row>
    <row r="998"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</row>
    <row r="999"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</row>
  </sheetData>
  <hyperlinks>
    <hyperlink r:id="rId1" ref="T2"/>
    <hyperlink r:id="rId2" ref="B3"/>
    <hyperlink r:id="rId3" ref="B4"/>
    <hyperlink r:id="rId4" ref="A5"/>
    <hyperlink r:id="rId5" ref="B5"/>
    <hyperlink r:id="rId6" ref="F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7"/>
</worksheet>
</file>